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8_{77BC5ACE-2E79-488B-A0AB-4D933E637118}" xr6:coauthVersionLast="47" xr6:coauthVersionMax="47" xr10:uidLastSave="{00000000-0000-0000-0000-000000000000}"/>
  <bookViews>
    <workbookView xWindow="-120" yWindow="-120" windowWidth="29040" windowHeight="17520" xr2:uid="{49CF0D3C-0711-45BB-987A-2439498D62CB}"/>
  </bookViews>
  <sheets>
    <sheet name="PROYECTO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0" i="1"/>
  <c r="D23" i="1" l="1"/>
  <c r="D18" i="1"/>
  <c r="D14" i="1"/>
  <c r="D11" i="1"/>
  <c r="D10" i="1" l="1"/>
  <c r="D9" i="1"/>
  <c r="D4" i="1"/>
  <c r="D22" i="1" l="1"/>
  <c r="D21" i="1"/>
  <c r="D20" i="1"/>
  <c r="D16" i="1"/>
  <c r="D15" i="1"/>
  <c r="D13" i="1"/>
  <c r="D12" i="1"/>
  <c r="D8" i="1"/>
  <c r="D6" i="1"/>
  <c r="D5" i="1"/>
  <c r="C23" i="1"/>
  <c r="C11" i="1"/>
  <c r="C14" i="1"/>
  <c r="C19" i="1" l="1"/>
  <c r="D19" i="1"/>
  <c r="C22" i="1"/>
  <c r="C21" i="1"/>
  <c r="C20" i="1"/>
  <c r="D17" i="1"/>
  <c r="D7" i="1"/>
  <c r="D24" i="1" s="1"/>
  <c r="C18" i="1"/>
  <c r="C16" i="1"/>
  <c r="C15" i="1"/>
  <c r="C13" i="1"/>
  <c r="C12" i="1"/>
  <c r="C9" i="1"/>
  <c r="C8" i="1"/>
  <c r="C6" i="1"/>
  <c r="C5" i="1"/>
  <c r="C4" i="1"/>
  <c r="C2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<sst xmlns="http://schemas.openxmlformats.org/spreadsheetml/2006/main" count="27" uniqueCount="27">
  <si>
    <t>No</t>
  </si>
  <si>
    <t>PROYECTOS 2024</t>
  </si>
  <si>
    <t>SISTEMA VS INCENDIO 1a ETAPA</t>
  </si>
  <si>
    <t>RENOVACION DE UNIDADES PAQUETE E1 Y E2</t>
  </si>
  <si>
    <t>AUDIO FIJO E INTEGRACION DE MATRIZ DE VIDEO EN SALAS B, C Y D</t>
  </si>
  <si>
    <t>CIRCUITO CERRADO DE TV EN COCINA E3</t>
  </si>
  <si>
    <t>REHABILITACION DE LA FUENTE EXPOCHIHUAHUA</t>
  </si>
  <si>
    <t>BARDA MUSEO CASA REDONDA</t>
  </si>
  <si>
    <t>REMODELACION DE BAÑOS CONVENCIONES 2A ETAPA</t>
  </si>
  <si>
    <t>CONTROL DE ILUMINACION SALA A Y PLANTA ALTA</t>
  </si>
  <si>
    <t>ESTACIONAMIENTO FUENTE EXPOCHIHUAHUA</t>
  </si>
  <si>
    <t>MANTENIMIENTO SONOMURO EXPOSICIONES 3</t>
  </si>
  <si>
    <t>(1) PANTALLA LED SALA CHIHUAHUA Y SALA VIP</t>
  </si>
  <si>
    <t>RENOVACION DE ALFOMBRA SALA G</t>
  </si>
  <si>
    <t>CONSTRUCCION DEL CENTRO DE DESARROLLO ECONOMICO</t>
  </si>
  <si>
    <t>PARAMETROS DE INGENIERIAS Y ASESORIA CERTIFICACION LEED CDE</t>
  </si>
  <si>
    <t>FIDEICOMISO EXPOCHIHUAHUA</t>
  </si>
  <si>
    <t>EJERCIDO</t>
  </si>
  <si>
    <t>TOTAL</t>
  </si>
  <si>
    <t>TOTAL DE PROYECTOS</t>
  </si>
  <si>
    <t>PROYECTO EJECUTIVO ESTACIONAMIENTO VERTICAL</t>
  </si>
  <si>
    <t>AREA NUEVA DE PANADERIA</t>
  </si>
  <si>
    <t>EQUIPOS DE COCINA</t>
  </si>
  <si>
    <t>ENSERES DE COCINA</t>
  </si>
  <si>
    <t>PROYECTO ARBOLES 3a ETAPA</t>
  </si>
  <si>
    <t>RENOVACION E INTEGRACION SISTEMA DE VOCEO EXPO CHIHUAHUA</t>
  </si>
  <si>
    <t>PROYECTOS 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</si>
</sst>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1E78-6EA3-4CDD-AD90-6D15DCF1C0F7}">
  <dimension ref="A1:F25"/>
  <sheetViews>
    <sheetView tabSelected="1" workbookViewId="0">
      <selection activeCell="D26" sqref="D26"/>
    </sheetView>
  </sheetViews>
  <sheetFormatPr baseColWidth="10" defaultRowHeight="15" x14ac:dyDescent="0.25"/>
  <cols>
    <col min="1" max="1" width="7.7109375" customWidth="1"/>
    <col min="2" max="2" width="87.5703125" bestFit="1" customWidth="1"/>
    <col min="3" max="4" width="27" customWidth="1"/>
    <col min="6" max="6" width="14.5703125" bestFit="1" customWidth="1"/>
  </cols>
  <sheetData>
    <row r="1" spans="1:6" ht="26.25" x14ac:dyDescent="0.4">
      <c r="A1" s="11" t="s">
        <v>16</v>
      </c>
      <c r="B1" s="12"/>
      <c r="C1" s="12"/>
      <c r="D1" s="13"/>
    </row>
    <row r="2" spans="1:6" ht="18" x14ac:dyDescent="0.25">
      <c r="A2" s="14" t="s">
        <v>26</v>
      </c>
      <c r="B2" s="15"/>
      <c r="C2" s="15"/>
      <c r="D2" s="16"/>
    </row>
    <row r="3" spans="1:6" s="3" customFormat="1" ht="21" x14ac:dyDescent="0.35">
      <c r="A3" s="2" t="s">
        <v>0</v>
      </c>
      <c r="B3" s="2" t="s">
        <v>1</v>
      </c>
      <c r="C3" s="2" t="s">
        <v>18</v>
      </c>
      <c r="D3" s="2" t="s">
        <v>17</v>
      </c>
    </row>
    <row r="4" spans="1:6" s="3" customFormat="1" ht="21" x14ac:dyDescent="0.35">
      <c r="A4" s="6">
        <v>1</v>
      </c>
      <c r="B4" s="7" t="s">
        <v>12</v>
      </c>
      <c r="C4" s="8">
        <f>2269936</f>
        <v>2269936</v>
      </c>
      <c r="D4" s="8">
        <f>2211525.36</f>
        <v>2211525.36</v>
      </c>
    </row>
    <row r="5" spans="1:6" s="3" customFormat="1" ht="21" x14ac:dyDescent="0.35">
      <c r="A5" s="6">
        <f t="shared" ref="A5:A23" si="0">A4+1</f>
        <v>2</v>
      </c>
      <c r="B5" s="7" t="s">
        <v>25</v>
      </c>
      <c r="C5" s="8">
        <f>956770.16</f>
        <v>956770.16</v>
      </c>
      <c r="D5" s="8">
        <f>947227.07</f>
        <v>947227.07</v>
      </c>
    </row>
    <row r="6" spans="1:6" s="3" customFormat="1" ht="21" x14ac:dyDescent="0.35">
      <c r="A6" s="6">
        <f t="shared" si="0"/>
        <v>3</v>
      </c>
      <c r="B6" s="7" t="s">
        <v>4</v>
      </c>
      <c r="C6" s="8">
        <f>490698.96</f>
        <v>490698.96</v>
      </c>
      <c r="D6" s="8">
        <f>356500</f>
        <v>356500</v>
      </c>
    </row>
    <row r="7" spans="1:6" s="3" customFormat="1" ht="21" x14ac:dyDescent="0.35">
      <c r="A7" s="6">
        <f t="shared" si="0"/>
        <v>4</v>
      </c>
      <c r="B7" s="7" t="s">
        <v>2</v>
      </c>
      <c r="C7" s="8">
        <f>2341534.4-68287.64</f>
        <v>2273246.7599999998</v>
      </c>
      <c r="D7" s="8">
        <f>0</f>
        <v>0</v>
      </c>
    </row>
    <row r="8" spans="1:6" s="3" customFormat="1" ht="21" x14ac:dyDescent="0.35">
      <c r="A8" s="6">
        <f t="shared" si="0"/>
        <v>5</v>
      </c>
      <c r="B8" s="7" t="s">
        <v>5</v>
      </c>
      <c r="C8" s="8">
        <f>228820.32</f>
        <v>228820.32</v>
      </c>
      <c r="D8" s="8">
        <f>219930.2</f>
        <v>219930.2</v>
      </c>
    </row>
    <row r="9" spans="1:6" s="3" customFormat="1" ht="21" x14ac:dyDescent="0.35">
      <c r="A9" s="6">
        <f t="shared" si="0"/>
        <v>6</v>
      </c>
      <c r="B9" s="7" t="s">
        <v>3</v>
      </c>
      <c r="C9" s="8">
        <f>1687371.26</f>
        <v>1687371.26</v>
      </c>
      <c r="D9" s="8">
        <f>1507265.13</f>
        <v>1507265.13</v>
      </c>
    </row>
    <row r="10" spans="1:6" s="3" customFormat="1" ht="21" x14ac:dyDescent="0.35">
      <c r="A10" s="6">
        <f t="shared" si="0"/>
        <v>7</v>
      </c>
      <c r="B10" s="7" t="s">
        <v>6</v>
      </c>
      <c r="C10" s="8">
        <f>408702.8+68287.84</f>
        <v>476990.64</v>
      </c>
      <c r="D10" s="8">
        <f>476990.64</f>
        <v>476990.64</v>
      </c>
      <c r="F10" s="10"/>
    </row>
    <row r="11" spans="1:6" s="3" customFormat="1" ht="21" x14ac:dyDescent="0.35">
      <c r="A11" s="6">
        <f t="shared" si="0"/>
        <v>8</v>
      </c>
      <c r="B11" s="7" t="s">
        <v>7</v>
      </c>
      <c r="C11" s="8">
        <f>433840+489566</f>
        <v>923406</v>
      </c>
      <c r="D11" s="8">
        <f>656735.13</f>
        <v>656735.13</v>
      </c>
    </row>
    <row r="12" spans="1:6" s="3" customFormat="1" ht="21" x14ac:dyDescent="0.35">
      <c r="A12" s="6">
        <f t="shared" si="0"/>
        <v>9</v>
      </c>
      <c r="B12" s="7" t="s">
        <v>8</v>
      </c>
      <c r="C12" s="8">
        <f>497655.31</f>
        <v>497655.31</v>
      </c>
      <c r="D12" s="8">
        <f>422557.67+18016.11</f>
        <v>440573.77999999997</v>
      </c>
    </row>
    <row r="13" spans="1:6" s="3" customFormat="1" ht="21" x14ac:dyDescent="0.35">
      <c r="A13" s="6">
        <f t="shared" si="0"/>
        <v>10</v>
      </c>
      <c r="B13" s="7" t="s">
        <v>9</v>
      </c>
      <c r="C13" s="8">
        <f>1312009.01</f>
        <v>1312009.01</v>
      </c>
      <c r="D13" s="8">
        <f>1261903.8</f>
        <v>1261903.8</v>
      </c>
    </row>
    <row r="14" spans="1:6" s="3" customFormat="1" ht="21" x14ac:dyDescent="0.35">
      <c r="A14" s="6">
        <f t="shared" si="0"/>
        <v>11</v>
      </c>
      <c r="B14" s="7" t="s">
        <v>10</v>
      </c>
      <c r="C14" s="8">
        <f>1827000+1894795</f>
        <v>3721795</v>
      </c>
      <c r="D14" s="8">
        <f>1553262.74</f>
        <v>1553262.74</v>
      </c>
    </row>
    <row r="15" spans="1:6" s="3" customFormat="1" ht="21" x14ac:dyDescent="0.35">
      <c r="A15" s="6">
        <f t="shared" si="0"/>
        <v>12</v>
      </c>
      <c r="B15" s="7" t="s">
        <v>13</v>
      </c>
      <c r="C15" s="8">
        <f>757944</f>
        <v>757944</v>
      </c>
      <c r="D15" s="8">
        <f>275445.9+306445.35</f>
        <v>581891.25</v>
      </c>
    </row>
    <row r="16" spans="1:6" s="3" customFormat="1" ht="21" x14ac:dyDescent="0.35">
      <c r="A16" s="6">
        <f t="shared" si="0"/>
        <v>13</v>
      </c>
      <c r="B16" s="7" t="s">
        <v>11</v>
      </c>
      <c r="C16" s="8">
        <f>371392.56</f>
        <v>371392.56</v>
      </c>
      <c r="D16" s="8">
        <f>337629.6</f>
        <v>337629.6</v>
      </c>
    </row>
    <row r="17" spans="1:4" s="3" customFormat="1" ht="21" x14ac:dyDescent="0.35">
      <c r="A17" s="6">
        <f t="shared" si="0"/>
        <v>14</v>
      </c>
      <c r="B17" s="7" t="s">
        <v>14</v>
      </c>
      <c r="C17" s="8">
        <v>0</v>
      </c>
      <c r="D17" s="8">
        <f>0</f>
        <v>0</v>
      </c>
    </row>
    <row r="18" spans="1:4" s="3" customFormat="1" ht="21" x14ac:dyDescent="0.35">
      <c r="A18" s="6">
        <f t="shared" si="0"/>
        <v>15</v>
      </c>
      <c r="B18" s="7" t="s">
        <v>15</v>
      </c>
      <c r="C18" s="8">
        <f>655000</f>
        <v>655000</v>
      </c>
      <c r="D18" s="8">
        <f>429246.57</f>
        <v>429246.57</v>
      </c>
    </row>
    <row r="19" spans="1:4" s="3" customFormat="1" ht="21" x14ac:dyDescent="0.35">
      <c r="A19" s="6">
        <f t="shared" si="0"/>
        <v>16</v>
      </c>
      <c r="B19" s="7" t="s">
        <v>20</v>
      </c>
      <c r="C19" s="8">
        <f>638000</f>
        <v>638000</v>
      </c>
      <c r="D19" s="8">
        <f>621876</f>
        <v>621876</v>
      </c>
    </row>
    <row r="20" spans="1:4" s="3" customFormat="1" ht="21" x14ac:dyDescent="0.35">
      <c r="A20" s="6">
        <f t="shared" si="0"/>
        <v>17</v>
      </c>
      <c r="B20" s="7" t="s">
        <v>21</v>
      </c>
      <c r="C20" s="8">
        <f>437174</f>
        <v>437174</v>
      </c>
      <c r="D20" s="8">
        <f>128620.8+300129.12</f>
        <v>428749.92</v>
      </c>
    </row>
    <row r="21" spans="1:4" s="3" customFormat="1" ht="21" x14ac:dyDescent="0.35">
      <c r="A21" s="6">
        <f t="shared" si="0"/>
        <v>18</v>
      </c>
      <c r="B21" s="7" t="s">
        <v>22</v>
      </c>
      <c r="C21" s="8">
        <f>1694312</f>
        <v>1694312</v>
      </c>
      <c r="D21" s="8">
        <f>1097561.7+494722.8</f>
        <v>1592284.5</v>
      </c>
    </row>
    <row r="22" spans="1:4" s="3" customFormat="1" ht="21" x14ac:dyDescent="0.35">
      <c r="A22" s="6">
        <f t="shared" si="0"/>
        <v>19</v>
      </c>
      <c r="B22" s="7" t="s">
        <v>23</v>
      </c>
      <c r="C22" s="8">
        <f>630421</f>
        <v>630421</v>
      </c>
      <c r="D22" s="8">
        <f>480750.71</f>
        <v>480750.71</v>
      </c>
    </row>
    <row r="23" spans="1:4" s="3" customFormat="1" ht="21" x14ac:dyDescent="0.35">
      <c r="A23" s="6">
        <f t="shared" si="0"/>
        <v>20</v>
      </c>
      <c r="B23" s="7" t="s">
        <v>24</v>
      </c>
      <c r="C23" s="8">
        <f>1462930</f>
        <v>1462930</v>
      </c>
      <c r="D23" s="8">
        <f>1015070.88</f>
        <v>1015070.88</v>
      </c>
    </row>
    <row r="24" spans="1:4" s="1" customFormat="1" ht="27" thickBot="1" x14ac:dyDescent="0.45">
      <c r="B24" s="5" t="s">
        <v>19</v>
      </c>
      <c r="C24" s="9">
        <f>SUM(C4:C23)</f>
        <v>21485872.98</v>
      </c>
      <c r="D24" s="9">
        <f>SUM(D4:D23)</f>
        <v>15119413.280000001</v>
      </c>
    </row>
    <row r="25" spans="1:4" ht="15.75" thickTop="1" x14ac:dyDescent="0.25">
      <c r="C25" s="4"/>
      <c r="D25" s="4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de los Rios</dc:creator>
  <cp:lastModifiedBy>Molina Montañez</cp:lastModifiedBy>
  <cp:lastPrinted>2024-03-05T17:22:34Z</cp:lastPrinted>
  <dcterms:created xsi:type="dcterms:W3CDTF">2023-11-06T19:50:14Z</dcterms:created>
  <dcterms:modified xsi:type="dcterms:W3CDTF">2025-01-27T22:23:05Z</dcterms:modified>
</cp:coreProperties>
</file>